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pomůcky\návrh rozpočtu+rozpočet\"/>
    </mc:Choice>
  </mc:AlternateContent>
  <xr:revisionPtr revIDLastSave="0" documentId="13_ncr:1_{6813DF1B-ACE4-4E8E-97B3-0A202B6E2910}" xr6:coauthVersionLast="47" xr6:coauthVersionMax="47" xr10:uidLastSave="{00000000-0000-0000-0000-000000000000}"/>
  <bookViews>
    <workbookView xWindow="-120" yWindow="-120" windowWidth="29040" windowHeight="15840" activeTab="2" xr2:uid="{6A33BA26-7D3B-4ED5-B476-A09497715A68}"/>
  </bookViews>
  <sheets>
    <sheet name="Příjmy" sheetId="1" r:id="rId1"/>
    <sheet name="Výdaje" sheetId="2" r:id="rId2"/>
    <sheet name="Návrh rozpočtu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E8" i="3"/>
  <c r="E13" i="3"/>
  <c r="B8" i="3"/>
  <c r="D46" i="2" l="1"/>
  <c r="D45" i="2"/>
  <c r="D44" i="2"/>
  <c r="D49" i="1"/>
  <c r="D29" i="1"/>
  <c r="D18" i="1"/>
  <c r="D28" i="1"/>
  <c r="D47" i="1"/>
  <c r="B12" i="3"/>
  <c r="B13" i="3" s="1"/>
  <c r="D12" i="3"/>
  <c r="C12" i="3"/>
  <c r="D8" i="3"/>
  <c r="D13" i="3" s="1"/>
  <c r="C8" i="3"/>
</calcChain>
</file>

<file path=xl/sharedStrings.xml><?xml version="1.0" encoding="utf-8"?>
<sst xmlns="http://schemas.openxmlformats.org/spreadsheetml/2006/main" count="261" uniqueCount="173">
  <si>
    <t>Příjmy</t>
  </si>
  <si>
    <t>tis. Kč</t>
  </si>
  <si>
    <t>Výdaje</t>
  </si>
  <si>
    <t>Výdaje celkem</t>
  </si>
  <si>
    <t>Saldo příjmů a výdajů</t>
  </si>
  <si>
    <t>Návrh rozpočtu 2026</t>
  </si>
  <si>
    <t>Městys Čachrov</t>
  </si>
  <si>
    <t>§</t>
  </si>
  <si>
    <t>položka</t>
  </si>
  <si>
    <t>v tis. Kč</t>
  </si>
  <si>
    <t xml:space="preserve">Daň. příjmy </t>
  </si>
  <si>
    <t>§ 0000</t>
  </si>
  <si>
    <t>Daň z příjmů FO placená plátci</t>
  </si>
  <si>
    <t>Daň z příjmů FO placená popl.</t>
  </si>
  <si>
    <t>Daň z příjmů FO vybír. srážkou</t>
  </si>
  <si>
    <t>Daň z příjmů právnických osob</t>
  </si>
  <si>
    <t>Daň z příjmů právnických osob za obce</t>
  </si>
  <si>
    <t>Daň z přidané hodnoty</t>
  </si>
  <si>
    <t>Poplatek ze psů</t>
  </si>
  <si>
    <t xml:space="preserve">Poplatek z pobytu </t>
  </si>
  <si>
    <t>Př. z popl. - odp. hospodářství a kom. odpad</t>
  </si>
  <si>
    <t>Správní poplatky</t>
  </si>
  <si>
    <t>Daň z hazardních her</t>
  </si>
  <si>
    <t>Daň z technických her</t>
  </si>
  <si>
    <t>Daň z nemovitých věcí</t>
  </si>
  <si>
    <t>Daňové příjmy celkem</t>
  </si>
  <si>
    <t>Přijaté transfery</t>
  </si>
  <si>
    <t>§0000</t>
  </si>
  <si>
    <r>
      <t xml:space="preserve">Neinv. přij. dot. ze SR </t>
    </r>
    <r>
      <rPr>
        <sz val="9"/>
        <rFont val="Times New Roman"/>
        <family val="1"/>
        <charset val="238"/>
      </rPr>
      <t xml:space="preserve">(příspěvek na VSS)   </t>
    </r>
  </si>
  <si>
    <t xml:space="preserve"> § 0000</t>
  </si>
  <si>
    <t xml:space="preserve">Ost. neinv. přij.dot. ze SR                </t>
  </si>
  <si>
    <t xml:space="preserve">Neinv. přij. dot. od                                       </t>
  </si>
  <si>
    <t xml:space="preserve">Neinv. přij. dot. od krajů                             </t>
  </si>
  <si>
    <t xml:space="preserve">Převody z vlast. fondů hosp. činn.             </t>
  </si>
  <si>
    <t xml:space="preserve">Neinvestiční dotace přijaté od EU              </t>
  </si>
  <si>
    <t xml:space="preserve">Investiční dotace přijaté od EU                    </t>
  </si>
  <si>
    <t>§ 6330</t>
  </si>
  <si>
    <t>4xxx</t>
  </si>
  <si>
    <t>Převody z rozp. účtů</t>
  </si>
  <si>
    <t>Transfery celkem</t>
  </si>
  <si>
    <t>Daň. příjmy a transfery celkem</t>
  </si>
  <si>
    <t>Nedaňové příjmy</t>
  </si>
  <si>
    <t>§ 1032</t>
  </si>
  <si>
    <t>2xxx</t>
  </si>
  <si>
    <t xml:space="preserve">Podpora ostatních produkčních činností </t>
  </si>
  <si>
    <t>§ 1069</t>
  </si>
  <si>
    <t>Ostatní správa v zemědělství</t>
  </si>
  <si>
    <t>§ 2212</t>
  </si>
  <si>
    <t>Silnice</t>
  </si>
  <si>
    <t>§ 2279</t>
  </si>
  <si>
    <t>Záležitos. ostatních drah j.n.</t>
  </si>
  <si>
    <t>§ 2310</t>
  </si>
  <si>
    <t>Pitná voda</t>
  </si>
  <si>
    <t>§ 2321</t>
  </si>
  <si>
    <t>Odvádění a číštění odpadních vod a nakl. s kaly</t>
  </si>
  <si>
    <t>§ 2411</t>
  </si>
  <si>
    <t xml:space="preserve">Záležitosti pošt </t>
  </si>
  <si>
    <t>§ 3612</t>
  </si>
  <si>
    <t xml:space="preserve">Bytové hospodářství                            </t>
  </si>
  <si>
    <t>§3613</t>
  </si>
  <si>
    <t>Nebytové hospodářství</t>
  </si>
  <si>
    <t>§ 3632</t>
  </si>
  <si>
    <t>Pohřebnictví</t>
  </si>
  <si>
    <t>§ 3639</t>
  </si>
  <si>
    <t>Komunální služby a územní rozvoj</t>
  </si>
  <si>
    <t>§ 3722</t>
  </si>
  <si>
    <t>Sběr a svoz komun. odpadů podnikatelům</t>
  </si>
  <si>
    <t>§ 3725</t>
  </si>
  <si>
    <t>Příspěvek EKOKOM - zneškod. odpadů</t>
  </si>
  <si>
    <t>§ 6171</t>
  </si>
  <si>
    <t xml:space="preserve">Činnost místní správy                                     </t>
  </si>
  <si>
    <t>§ 6310</t>
  </si>
  <si>
    <t xml:space="preserve">Příjmy z fin. operací                                      </t>
  </si>
  <si>
    <t>Nedaňové příjmy celkem</t>
  </si>
  <si>
    <t xml:space="preserve"> Příjmy celkem</t>
  </si>
  <si>
    <t xml:space="preserve">§ 1031 </t>
  </si>
  <si>
    <t>5xxx</t>
  </si>
  <si>
    <t>Pěstební činnost</t>
  </si>
  <si>
    <t xml:space="preserve">Podpora produkční činnosti </t>
  </si>
  <si>
    <t>§ 1036</t>
  </si>
  <si>
    <t xml:space="preserve">Správa v lesním hospodářství </t>
  </si>
  <si>
    <t>§ 2143</t>
  </si>
  <si>
    <t>Cestovní ruch</t>
  </si>
  <si>
    <t>§ 2219</t>
  </si>
  <si>
    <t>Ost. zál. poz. komunikací (značení cyklotras)</t>
  </si>
  <si>
    <t>§2219</t>
  </si>
  <si>
    <t>6xxx</t>
  </si>
  <si>
    <t>Úprava silnice I/27 v k.ú. Čachrov (chodník, odvodnění, opěrná zeď)</t>
  </si>
  <si>
    <t>Úprava silnice I/27 v k.ú. Čachrov (komunikace, křižovatka)</t>
  </si>
  <si>
    <t xml:space="preserve"> § 2292</t>
  </si>
  <si>
    <t>Dopravní obslužnost veř. služb. - PK (dotace)</t>
  </si>
  <si>
    <t xml:space="preserve"> § 2310</t>
  </si>
  <si>
    <t xml:space="preserve">Pitná voda                              </t>
  </si>
  <si>
    <t xml:space="preserve">Pitná voda - posílení vodovodu Javorná </t>
  </si>
  <si>
    <t xml:space="preserve">Odvád.a čištění odp. vod a nakl. s kaly              </t>
  </si>
  <si>
    <t xml:space="preserve">Odvád.a čištění odp. vod a nakl. s kaly  - projekt ČOV Čachrov           </t>
  </si>
  <si>
    <t xml:space="preserve"> § 3113</t>
  </si>
  <si>
    <t>Základní a mateřská škola (příspěvek na provoz+opravy atd.)</t>
  </si>
  <si>
    <t xml:space="preserve"> § 3314</t>
  </si>
  <si>
    <t xml:space="preserve">Činnosti knihovnické                                        </t>
  </si>
  <si>
    <t>§ 3319</t>
  </si>
  <si>
    <t xml:space="preserve">Ost. záležitosti kultury                                                </t>
  </si>
  <si>
    <t>§ 3341</t>
  </si>
  <si>
    <t xml:space="preserve">Rozhlas a televize </t>
  </si>
  <si>
    <t xml:space="preserve"> § 3399</t>
  </si>
  <si>
    <t>Ost. zál. kult., círk., sděl. pros. (činnost SPOZ)</t>
  </si>
  <si>
    <t xml:space="preserve"> § 3612</t>
  </si>
  <si>
    <t>Bytové hospodářství</t>
  </si>
  <si>
    <t xml:space="preserve"> § 3631</t>
  </si>
  <si>
    <t xml:space="preserve">Veřejné osvětlení                                                  </t>
  </si>
  <si>
    <t xml:space="preserve">Pohřebnictví </t>
  </si>
  <si>
    <t xml:space="preserve"> § 3639</t>
  </si>
  <si>
    <t xml:space="preserve">Komunální služby a  úz. rozvoj j.n.                    </t>
  </si>
  <si>
    <t>Komunální služby a  úz. rozvoj j.n. - výstavba multif. domu</t>
  </si>
  <si>
    <t xml:space="preserve"> § 3721</t>
  </si>
  <si>
    <t xml:space="preserve">Sběr a odvoz nebezp. odpadu                 </t>
  </si>
  <si>
    <t xml:space="preserve"> § 3722</t>
  </si>
  <si>
    <t xml:space="preserve">Sběr a odvoz komunálního odpadu                       </t>
  </si>
  <si>
    <t xml:space="preserve"> § 3725</t>
  </si>
  <si>
    <t xml:space="preserve">Sběr a odvoz ostatních odpadů (tříd. odpad)                              </t>
  </si>
  <si>
    <t>§ 3726</t>
  </si>
  <si>
    <t>Využív. a zneškod. ostat. odpadů</t>
  </si>
  <si>
    <t xml:space="preserve"> § 3745</t>
  </si>
  <si>
    <t xml:space="preserve">Péče o vzhled obcí  a veřejnou zeleň                  </t>
  </si>
  <si>
    <t>§ 4349</t>
  </si>
  <si>
    <t>Ost. soc. péče a pomoc ost. skup. obyvat. (poukázky do lékárny)</t>
  </si>
  <si>
    <t>§ 4359</t>
  </si>
  <si>
    <t>Ost. služ. a čin. oblast soc. péče (rozvoz obědů, Charita Sušice)</t>
  </si>
  <si>
    <t>§ 5213</t>
  </si>
  <si>
    <t>Krizová opatření (rezerva dle krizového zákona)</t>
  </si>
  <si>
    <t xml:space="preserve"> § 5512</t>
  </si>
  <si>
    <t xml:space="preserve">Požární ochrana                                                    </t>
  </si>
  <si>
    <t xml:space="preserve"> § 6112</t>
  </si>
  <si>
    <t xml:space="preserve">Zastupitelstva obcí                                                </t>
  </si>
  <si>
    <t xml:space="preserve"> § 6171</t>
  </si>
  <si>
    <t xml:space="preserve">Činnost místní správy                                          </t>
  </si>
  <si>
    <t xml:space="preserve"> § 6310</t>
  </si>
  <si>
    <t xml:space="preserve">Obec. příj. a výd. z fin. operací (výdaje z finanč. operací)     </t>
  </si>
  <si>
    <t xml:space="preserve"> § 6320</t>
  </si>
  <si>
    <t xml:space="preserve">Pojištění funkčně nespecifik.                                                      </t>
  </si>
  <si>
    <t>Přev. vl.fondům v rozp. úz. úrov. (fond obnovy vod. a kan.)</t>
  </si>
  <si>
    <t xml:space="preserve"> § 6399</t>
  </si>
  <si>
    <t xml:space="preserve">Ost. finanční operace  (DPH, proúčtování DPPO)                                          </t>
  </si>
  <si>
    <t>§ 6402</t>
  </si>
  <si>
    <t>Fin. vypořádání min. let</t>
  </si>
  <si>
    <t xml:space="preserve"> § 6409</t>
  </si>
  <si>
    <t xml:space="preserve">Ostatní činnost j.n.     (příspěvky, rezerva)                                          </t>
  </si>
  <si>
    <t>z toho:</t>
  </si>
  <si>
    <t>Běžné výdaje</t>
  </si>
  <si>
    <t>Kapitálové výdaje</t>
  </si>
  <si>
    <t xml:space="preserve">Návrh rozpočtu na r.  2026 - REKAPITULACE                                                                                                                                                                    Městys Čachrov                                                                                    </t>
  </si>
  <si>
    <t xml:space="preserve">  Příjmy</t>
  </si>
  <si>
    <t>skutečnost 2024                       (tis. Kč)</t>
  </si>
  <si>
    <t>schválený rozpočet 2025 (tis. Kč)</t>
  </si>
  <si>
    <t>plnění rozpočtu 2025                           k 31.10.2025 (tis. Kč)</t>
  </si>
  <si>
    <t>návrh rozpočtu 2026                       (tis. Kč)</t>
  </si>
  <si>
    <t>Třída 1 - Daňové příjmy</t>
  </si>
  <si>
    <t>Třída 2 - Nedaňové příjmy</t>
  </si>
  <si>
    <t>Třída 3 - Kapitálové příjmy</t>
  </si>
  <si>
    <t>Třída 4 - Přijaté transfery</t>
  </si>
  <si>
    <t>Příjmy celkem po konsolidaci</t>
  </si>
  <si>
    <t>Třída 5 - Běžné výdaje</t>
  </si>
  <si>
    <t>Třída 6 - Kapitálové výdaje</t>
  </si>
  <si>
    <t>Výdaje celkem po konsolidaci</t>
  </si>
  <si>
    <t>Vyvěšeno:  2.12.2025</t>
  </si>
  <si>
    <t xml:space="preserve">Vyvěšeno na el. úřední desce: 2.12.2025  </t>
  </si>
  <si>
    <t xml:space="preserve">Sejmuto: </t>
  </si>
  <si>
    <t>Sejmuto z el. úřední desky:</t>
  </si>
  <si>
    <t>……………………………………………………</t>
  </si>
  <si>
    <t xml:space="preserve">          Josef Bejvl - starosta</t>
  </si>
  <si>
    <t>POZN: Připomínky k návrhu rozpočtu 2026 mohou občané ulatnit písemně na adresu: Městys Čachrov, Čachrov 55, 339 01 Klatovy nebo e-mail:</t>
  </si>
  <si>
    <t>urad@cachrov.info do 18.12.2025</t>
  </si>
  <si>
    <t xml:space="preserve">Rozpočet na rok 2026 je schodkový, schodek rozpočtu ve výši 8 064 240,- Kč bude kryt finančními prostředky minulých let.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</si>
</sst>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 CE"/>
      <charset val="238"/>
    </font>
    <font>
      <b/>
      <sz val="13.5"/>
      <name val="Times New Roman"/>
      <family val="1"/>
    </font>
    <font>
      <sz val="13.5"/>
      <name val="Arial CE"/>
      <charset val="238"/>
    </font>
    <font>
      <sz val="13.5"/>
      <name val="Times New Roman"/>
      <family val="1"/>
      <charset val="238"/>
    </font>
    <font>
      <b/>
      <sz val="13.5"/>
      <name val="Times New Roman"/>
      <family val="1"/>
      <charset val="238"/>
    </font>
    <font>
      <sz val="9"/>
      <name val="Times New Roman"/>
      <family val="1"/>
      <charset val="238"/>
    </font>
    <font>
      <b/>
      <sz val="13.5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b/>
      <u/>
      <sz val="15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</font>
    <font>
      <b/>
      <i/>
      <sz val="12"/>
      <name val="Calibri"/>
      <family val="2"/>
    </font>
    <font>
      <b/>
      <i/>
      <sz val="10"/>
      <name val="Calibri"/>
      <family val="2"/>
    </font>
    <font>
      <b/>
      <i/>
      <sz val="13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i/>
      <sz val="14"/>
      <name val="Calibri"/>
      <family val="2"/>
    </font>
    <font>
      <sz val="12"/>
      <name val="Calibri"/>
      <family val="2"/>
    </font>
    <font>
      <sz val="10"/>
      <name val="Calibri"/>
      <family val="2"/>
      <charset val="238"/>
    </font>
    <font>
      <sz val="12"/>
      <color rgb="FFFF0000"/>
      <name val="Calibri"/>
      <family val="2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</cellStyleXfs>
  <cellXfs count="112">
    <xf numFmtId="0" fontId="0" fillId="0" borderId="0" xfId="0"/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4" fontId="8" fillId="5" borderId="10" xfId="2" applyNumberFormat="1" applyFont="1" applyFill="1" applyBorder="1" applyAlignment="1">
      <alignment horizontal="left"/>
    </xf>
    <xf numFmtId="4" fontId="8" fillId="5" borderId="11" xfId="2" applyNumberFormat="1" applyFont="1" applyFill="1" applyBorder="1" applyAlignment="1">
      <alignment horizontal="right"/>
    </xf>
    <xf numFmtId="4" fontId="0" fillId="0" borderId="0" xfId="0" applyNumberFormat="1"/>
    <xf numFmtId="4" fontId="9" fillId="5" borderId="12" xfId="2" applyNumberFormat="1" applyFont="1" applyFill="1" applyBorder="1" applyAlignment="1">
      <alignment horizontal="left"/>
    </xf>
    <xf numFmtId="0" fontId="7" fillId="0" borderId="13" xfId="2" applyFont="1" applyBorder="1" applyAlignment="1">
      <alignment horizontal="center" vertical="center"/>
    </xf>
    <xf numFmtId="4" fontId="8" fillId="5" borderId="13" xfId="2" applyNumberFormat="1" applyFont="1" applyFill="1" applyBorder="1" applyAlignment="1">
      <alignment horizontal="left"/>
    </xf>
    <xf numFmtId="4" fontId="9" fillId="5" borderId="11" xfId="2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8" fillId="0" borderId="10" xfId="2" applyFont="1" applyBorder="1"/>
    <xf numFmtId="4" fontId="8" fillId="0" borderId="11" xfId="2" applyNumberFormat="1" applyFont="1" applyBorder="1" applyAlignment="1">
      <alignment horizontal="right"/>
    </xf>
    <xf numFmtId="3" fontId="7" fillId="0" borderId="10" xfId="2" applyNumberFormat="1" applyFont="1" applyBorder="1" applyAlignment="1">
      <alignment horizontal="center" vertical="center" wrapText="1"/>
    </xf>
    <xf numFmtId="0" fontId="8" fillId="0" borderId="10" xfId="2" applyFont="1" applyBorder="1" applyAlignment="1">
      <alignment vertical="center"/>
    </xf>
    <xf numFmtId="4" fontId="8" fillId="0" borderId="11" xfId="2" applyNumberFormat="1" applyFont="1" applyBorder="1" applyAlignment="1">
      <alignment horizontal="right" vertical="center"/>
    </xf>
    <xf numFmtId="0" fontId="4" fillId="0" borderId="10" xfId="2" applyFont="1" applyBorder="1"/>
    <xf numFmtId="4" fontId="9" fillId="0" borderId="11" xfId="2" applyNumberFormat="1" applyFont="1" applyBorder="1" applyAlignment="1">
      <alignment horizontal="right"/>
    </xf>
    <xf numFmtId="4" fontId="9" fillId="6" borderId="11" xfId="2" applyNumberFormat="1" applyFont="1" applyFill="1" applyBorder="1" applyAlignment="1">
      <alignment horizontal="right"/>
    </xf>
    <xf numFmtId="4" fontId="9" fillId="4" borderId="15" xfId="2" applyNumberFormat="1" applyFont="1" applyFill="1" applyBorder="1" applyAlignment="1">
      <alignment horizontal="left"/>
    </xf>
    <xf numFmtId="4" fontId="11" fillId="4" borderId="1" xfId="2" applyNumberFormat="1" applyFont="1" applyFill="1" applyBorder="1" applyAlignment="1">
      <alignment horizontal="left"/>
    </xf>
    <xf numFmtId="4" fontId="11" fillId="4" borderId="16" xfId="2" applyNumberFormat="1" applyFont="1" applyFill="1" applyBorder="1" applyAlignment="1">
      <alignment horizontal="left"/>
    </xf>
    <xf numFmtId="4" fontId="11" fillId="4" borderId="11" xfId="2" applyNumberFormat="1" applyFont="1" applyFill="1" applyBorder="1" applyAlignment="1">
      <alignment horizontal="right"/>
    </xf>
    <xf numFmtId="0" fontId="8" fillId="0" borderId="10" xfId="2" applyFont="1" applyBorder="1" applyAlignment="1">
      <alignment horizontal="left"/>
    </xf>
    <xf numFmtId="0" fontId="12" fillId="0" borderId="9" xfId="2" applyFont="1" applyBorder="1" applyAlignment="1">
      <alignment vertical="center"/>
    </xf>
    <xf numFmtId="0" fontId="12" fillId="0" borderId="10" xfId="2" applyFont="1" applyBorder="1"/>
    <xf numFmtId="0" fontId="13" fillId="0" borderId="10" xfId="2" applyFont="1" applyBorder="1"/>
    <xf numFmtId="4" fontId="13" fillId="0" borderId="11" xfId="2" applyNumberFormat="1" applyFont="1" applyBorder="1" applyAlignment="1">
      <alignment horizontal="right"/>
    </xf>
    <xf numFmtId="4" fontId="15" fillId="2" borderId="21" xfId="2" applyNumberFormat="1" applyFont="1" applyFill="1" applyBorder="1" applyAlignment="1">
      <alignment horizontal="right" vertical="center"/>
    </xf>
    <xf numFmtId="0" fontId="16" fillId="3" borderId="22" xfId="2" applyFont="1" applyFill="1" applyBorder="1" applyAlignment="1">
      <alignment horizontal="center" vertical="center"/>
    </xf>
    <xf numFmtId="0" fontId="17" fillId="3" borderId="22" xfId="2" applyFont="1" applyFill="1" applyBorder="1" applyAlignment="1">
      <alignment horizontal="center" vertical="center"/>
    </xf>
    <xf numFmtId="0" fontId="18" fillId="3" borderId="22" xfId="2" applyFont="1" applyFill="1" applyBorder="1" applyAlignment="1">
      <alignment horizontal="center" vertical="center" wrapText="1"/>
    </xf>
    <xf numFmtId="164" fontId="18" fillId="3" borderId="22" xfId="2" applyNumberFormat="1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/>
    <xf numFmtId="4" fontId="19" fillId="0" borderId="10" xfId="2" applyNumberFormat="1" applyFont="1" applyBorder="1" applyAlignment="1">
      <alignment horizontal="right"/>
    </xf>
    <xf numFmtId="4" fontId="19" fillId="0" borderId="10" xfId="2" applyNumberFormat="1" applyFont="1" applyBorder="1" applyAlignment="1">
      <alignment horizontal="right" vertical="center"/>
    </xf>
    <xf numFmtId="0" fontId="10" fillId="7" borderId="10" xfId="2" applyFont="1" applyFill="1" applyBorder="1" applyAlignment="1">
      <alignment horizontal="center" vertical="center"/>
    </xf>
    <xf numFmtId="0" fontId="10" fillId="7" borderId="10" xfId="2" applyFont="1" applyFill="1" applyBorder="1"/>
    <xf numFmtId="4" fontId="19" fillId="7" borderId="10" xfId="2" applyNumberFormat="1" applyFont="1" applyFill="1" applyBorder="1" applyAlignment="1">
      <alignment horizontal="right" vertical="center"/>
    </xf>
    <xf numFmtId="0" fontId="10" fillId="0" borderId="10" xfId="2" applyFont="1" applyBorder="1" applyAlignment="1">
      <alignment horizontal="left"/>
    </xf>
    <xf numFmtId="0" fontId="10" fillId="8" borderId="10" xfId="2" applyFont="1" applyFill="1" applyBorder="1" applyAlignment="1">
      <alignment horizontal="center" vertical="center"/>
    </xf>
    <xf numFmtId="165" fontId="19" fillId="0" borderId="10" xfId="2" applyNumberFormat="1" applyFont="1" applyBorder="1" applyAlignment="1">
      <alignment horizontal="right" vertical="center"/>
    </xf>
    <xf numFmtId="4" fontId="21" fillId="2" borderId="10" xfId="2" applyNumberFormat="1" applyFont="1" applyFill="1" applyBorder="1" applyAlignment="1">
      <alignment horizontal="right"/>
    </xf>
    <xf numFmtId="0" fontId="21" fillId="5" borderId="10" xfId="2" applyFont="1" applyFill="1" applyBorder="1" applyAlignment="1">
      <alignment horizontal="center"/>
    </xf>
    <xf numFmtId="0" fontId="22" fillId="6" borderId="10" xfId="2" applyFont="1" applyFill="1" applyBorder="1" applyAlignment="1">
      <alignment horizontal="center"/>
    </xf>
    <xf numFmtId="0" fontId="14" fillId="6" borderId="10" xfId="2" applyFont="1" applyFill="1" applyBorder="1"/>
    <xf numFmtId="4" fontId="15" fillId="6" borderId="10" xfId="2" applyNumberFormat="1" applyFont="1" applyFill="1" applyBorder="1" applyAlignment="1">
      <alignment horizontal="right"/>
    </xf>
    <xf numFmtId="0" fontId="22" fillId="9" borderId="24" xfId="2" applyFont="1" applyFill="1" applyBorder="1" applyAlignment="1">
      <alignment horizontal="center"/>
    </xf>
    <xf numFmtId="0" fontId="14" fillId="9" borderId="24" xfId="2" applyFont="1" applyFill="1" applyBorder="1"/>
    <xf numFmtId="4" fontId="15" fillId="9" borderId="24" xfId="2" applyNumberFormat="1" applyFont="1" applyFill="1" applyBorder="1" applyAlignment="1">
      <alignment horizontal="right"/>
    </xf>
    <xf numFmtId="0" fontId="24" fillId="0" borderId="0" xfId="0" applyFont="1"/>
    <xf numFmtId="0" fontId="25" fillId="10" borderId="9" xfId="0" applyFont="1" applyFill="1" applyBorder="1" applyAlignment="1">
      <alignment horizontal="center" vertical="center" wrapText="1"/>
    </xf>
    <xf numFmtId="164" fontId="26" fillId="10" borderId="10" xfId="0" applyNumberFormat="1" applyFont="1" applyFill="1" applyBorder="1" applyAlignment="1">
      <alignment horizontal="center" vertical="center" wrapText="1"/>
    </xf>
    <xf numFmtId="164" fontId="27" fillId="10" borderId="11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Border="1"/>
    <xf numFmtId="4" fontId="28" fillId="0" borderId="10" xfId="2" applyNumberFormat="1" applyFont="1" applyBorder="1" applyAlignment="1">
      <alignment horizontal="center"/>
    </xf>
    <xf numFmtId="4" fontId="29" fillId="2" borderId="11" xfId="0" applyNumberFormat="1" applyFont="1" applyFill="1" applyBorder="1" applyAlignment="1">
      <alignment horizontal="center"/>
    </xf>
    <xf numFmtId="0" fontId="28" fillId="0" borderId="9" xfId="0" applyFont="1" applyBorder="1"/>
    <xf numFmtId="0" fontId="25" fillId="11" borderId="9" xfId="0" applyFont="1" applyFill="1" applyBorder="1"/>
    <xf numFmtId="4" fontId="25" fillId="11" borderId="10" xfId="0" applyNumberFormat="1" applyFont="1" applyFill="1" applyBorder="1" applyAlignment="1">
      <alignment horizontal="center"/>
    </xf>
    <xf numFmtId="4" fontId="30" fillId="11" borderId="11" xfId="0" applyNumberFormat="1" applyFont="1" applyFill="1" applyBorder="1" applyAlignment="1">
      <alignment horizontal="center"/>
    </xf>
    <xf numFmtId="4" fontId="24" fillId="0" borderId="0" xfId="0" applyNumberFormat="1" applyFont="1"/>
    <xf numFmtId="4" fontId="24" fillId="10" borderId="10" xfId="0" applyNumberFormat="1" applyFont="1" applyFill="1" applyBorder="1" applyAlignment="1">
      <alignment horizontal="center" vertical="center" wrapText="1"/>
    </xf>
    <xf numFmtId="4" fontId="31" fillId="10" borderId="11" xfId="0" applyNumberFormat="1" applyFont="1" applyFill="1" applyBorder="1" applyAlignment="1">
      <alignment horizontal="center" vertical="center" wrapText="1"/>
    </xf>
    <xf numFmtId="0" fontId="32" fillId="0" borderId="9" xfId="0" applyFont="1" applyBorder="1"/>
    <xf numFmtId="4" fontId="32" fillId="0" borderId="10" xfId="2" applyNumberFormat="1" applyFont="1" applyBorder="1" applyAlignment="1">
      <alignment horizontal="center"/>
    </xf>
    <xf numFmtId="0" fontId="25" fillId="12" borderId="25" xfId="0" applyFont="1" applyFill="1" applyBorder="1"/>
    <xf numFmtId="4" fontId="25" fillId="12" borderId="26" xfId="0" applyNumberFormat="1" applyFont="1" applyFill="1" applyBorder="1" applyAlignment="1">
      <alignment horizontal="center"/>
    </xf>
    <xf numFmtId="165" fontId="25" fillId="12" borderId="2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0" fillId="0" borderId="0" xfId="0" applyAlignment="1">
      <alignment horizontal="center"/>
    </xf>
    <xf numFmtId="0" fontId="34" fillId="0" borderId="0" xfId="0" applyFont="1"/>
    <xf numFmtId="14" fontId="0" fillId="0" borderId="0" xfId="0" applyNumberFormat="1" applyAlignment="1">
      <alignment horizontal="center"/>
    </xf>
    <xf numFmtId="0" fontId="19" fillId="0" borderId="0" xfId="0" applyFont="1"/>
    <xf numFmtId="0" fontId="28" fillId="0" borderId="0" xfId="0" applyFont="1"/>
    <xf numFmtId="0" fontId="35" fillId="0" borderId="0" xfId="3" applyFont="1"/>
    <xf numFmtId="165" fontId="0" fillId="0" borderId="0" xfId="0" applyNumberFormat="1"/>
    <xf numFmtId="4" fontId="9" fillId="6" borderId="15" xfId="2" applyNumberFormat="1" applyFont="1" applyFill="1" applyBorder="1" applyAlignment="1">
      <alignment horizontal="left"/>
    </xf>
    <xf numFmtId="4" fontId="9" fillId="6" borderId="1" xfId="2" applyNumberFormat="1" applyFont="1" applyFill="1" applyBorder="1" applyAlignment="1">
      <alignment horizontal="left"/>
    </xf>
    <xf numFmtId="4" fontId="9" fillId="6" borderId="16" xfId="2" applyNumberFormat="1" applyFont="1" applyFill="1" applyBorder="1" applyAlignment="1">
      <alignment horizontal="left"/>
    </xf>
    <xf numFmtId="4" fontId="11" fillId="5" borderId="15" xfId="2" applyNumberFormat="1" applyFont="1" applyFill="1" applyBorder="1" applyAlignment="1">
      <alignment horizontal="center"/>
    </xf>
    <xf numFmtId="4" fontId="11" fillId="5" borderId="1" xfId="2" applyNumberFormat="1" applyFont="1" applyFill="1" applyBorder="1" applyAlignment="1">
      <alignment horizontal="center"/>
    </xf>
    <xf numFmtId="4" fontId="11" fillId="5" borderId="17" xfId="2" applyNumberFormat="1" applyFont="1" applyFill="1" applyBorder="1" applyAlignment="1">
      <alignment horizontal="center"/>
    </xf>
    <xf numFmtId="0" fontId="9" fillId="6" borderId="15" xfId="2" applyFont="1" applyFill="1" applyBorder="1" applyAlignment="1">
      <alignment horizontal="left"/>
    </xf>
    <xf numFmtId="0" fontId="9" fillId="6" borderId="1" xfId="2" applyFont="1" applyFill="1" applyBorder="1" applyAlignment="1">
      <alignment horizontal="left"/>
    </xf>
    <xf numFmtId="0" fontId="9" fillId="6" borderId="16" xfId="2" applyFont="1" applyFill="1" applyBorder="1" applyAlignment="1">
      <alignment horizontal="left"/>
    </xf>
    <xf numFmtId="0" fontId="14" fillId="2" borderId="18" xfId="2" applyFont="1" applyFill="1" applyBorder="1" applyAlignment="1">
      <alignment horizontal="left" vertical="center"/>
    </xf>
    <xf numFmtId="0" fontId="14" fillId="2" borderId="19" xfId="2" applyFont="1" applyFill="1" applyBorder="1" applyAlignment="1">
      <alignment horizontal="left" vertical="center"/>
    </xf>
    <xf numFmtId="0" fontId="14" fillId="2" borderId="20" xfId="2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4" fontId="6" fillId="4" borderId="6" xfId="2" applyNumberFormat="1" applyFont="1" applyFill="1" applyBorder="1" applyAlignment="1">
      <alignment horizontal="left"/>
    </xf>
    <xf numFmtId="4" fontId="6" fillId="4" borderId="7" xfId="2" applyNumberFormat="1" applyFont="1" applyFill="1" applyBorder="1" applyAlignment="1">
      <alignment horizontal="left"/>
    </xf>
    <xf numFmtId="4" fontId="6" fillId="4" borderId="8" xfId="2" applyNumberFormat="1" applyFont="1" applyFill="1" applyBorder="1" applyAlignment="1">
      <alignment horizontal="left"/>
    </xf>
    <xf numFmtId="4" fontId="9" fillId="4" borderId="12" xfId="2" applyNumberFormat="1" applyFont="1" applyFill="1" applyBorder="1" applyAlignment="1">
      <alignment horizontal="left"/>
    </xf>
    <xf numFmtId="4" fontId="9" fillId="4" borderId="13" xfId="2" applyNumberFormat="1" applyFont="1" applyFill="1" applyBorder="1" applyAlignment="1">
      <alignment horizontal="left"/>
    </xf>
    <xf numFmtId="4" fontId="9" fillId="4" borderId="14" xfId="2" applyNumberFormat="1" applyFont="1" applyFill="1" applyBorder="1" applyAlignment="1">
      <alignment horizontal="left"/>
    </xf>
    <xf numFmtId="0" fontId="9" fillId="0" borderId="15" xfId="2" applyFont="1" applyBorder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6" xfId="2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0" fontId="20" fillId="2" borderId="23" xfId="2" applyFont="1" applyFill="1" applyBorder="1" applyAlignment="1">
      <alignment horizontal="left"/>
    </xf>
    <xf numFmtId="0" fontId="20" fillId="2" borderId="1" xfId="2" applyFont="1" applyFill="1" applyBorder="1" applyAlignment="1">
      <alignment horizontal="left"/>
    </xf>
    <xf numFmtId="0" fontId="20" fillId="2" borderId="16" xfId="2" applyFont="1" applyFill="1" applyBorder="1" applyAlignment="1">
      <alignment horizontal="left"/>
    </xf>
    <xf numFmtId="0" fontId="36" fillId="2" borderId="10" xfId="0" applyFont="1" applyFill="1" applyBorder="1" applyAlignment="1">
      <alignment horizontal="center" vertical="center" wrapText="1"/>
    </xf>
  </cellXfs>
  <cellStyles count="4">
    <cellStyle name="Čárka 2" xfId="1" xr:uid="{8A7025B7-1975-4D23-9E0E-090A32165B64}"/>
    <cellStyle name="Hypertextový odkaz" xfId="3" builtinId="8"/>
    <cellStyle name="Normální" xfId="0" builtinId="0"/>
    <cellStyle name="Normální 2" xfId="2" xr:uid="{B6458B5D-0322-48ED-866D-3E99B85BD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rad@cachrov.info%20do%2018.12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C73C-4D54-4F6A-8FB7-10A9557601D3}">
  <dimension ref="A1:F49"/>
  <sheetViews>
    <sheetView topLeftCell="A19" workbookViewId="0">
      <selection activeCell="D28" sqref="D28"/>
    </sheetView>
  </sheetViews>
  <sheetFormatPr defaultRowHeight="15" x14ac:dyDescent="0.25"/>
  <cols>
    <col min="3" max="3" width="48.140625" customWidth="1"/>
    <col min="4" max="4" width="14.28515625" customWidth="1"/>
  </cols>
  <sheetData>
    <row r="1" spans="1:6" ht="18.75" x14ac:dyDescent="0.25">
      <c r="A1" s="96" t="s">
        <v>5</v>
      </c>
      <c r="B1" s="96"/>
      <c r="C1" s="96"/>
      <c r="D1" s="96"/>
    </row>
    <row r="2" spans="1:6" ht="19.5" thickBot="1" x14ac:dyDescent="0.3">
      <c r="A2" s="97" t="s">
        <v>6</v>
      </c>
      <c r="B2" s="97"/>
      <c r="C2" s="97"/>
      <c r="D2" s="97"/>
    </row>
    <row r="3" spans="1:6" ht="16.5" thickBot="1" x14ac:dyDescent="0.3">
      <c r="A3" s="1" t="s">
        <v>7</v>
      </c>
      <c r="B3" s="2" t="s">
        <v>8</v>
      </c>
      <c r="C3" s="2" t="s">
        <v>0</v>
      </c>
      <c r="D3" s="3" t="s">
        <v>9</v>
      </c>
    </row>
    <row r="4" spans="1:6" ht="18" thickTop="1" x14ac:dyDescent="0.25">
      <c r="A4" s="98" t="s">
        <v>10</v>
      </c>
      <c r="B4" s="99"/>
      <c r="C4" s="99"/>
      <c r="D4" s="100"/>
    </row>
    <row r="5" spans="1:6" ht="17.25" x14ac:dyDescent="0.25">
      <c r="A5" s="4" t="s">
        <v>11</v>
      </c>
      <c r="B5" s="5">
        <v>1111</v>
      </c>
      <c r="C5" s="6" t="s">
        <v>12</v>
      </c>
      <c r="D5" s="7">
        <v>2500</v>
      </c>
    </row>
    <row r="6" spans="1:6" ht="17.25" x14ac:dyDescent="0.25">
      <c r="A6" s="4" t="s">
        <v>11</v>
      </c>
      <c r="B6" s="5">
        <v>1112</v>
      </c>
      <c r="C6" s="6" t="s">
        <v>13</v>
      </c>
      <c r="D6" s="7">
        <v>200</v>
      </c>
    </row>
    <row r="7" spans="1:6" ht="17.25" x14ac:dyDescent="0.25">
      <c r="A7" s="4" t="s">
        <v>11</v>
      </c>
      <c r="B7" s="5">
        <v>1113</v>
      </c>
      <c r="C7" s="6" t="s">
        <v>14</v>
      </c>
      <c r="D7" s="7">
        <v>600</v>
      </c>
    </row>
    <row r="8" spans="1:6" ht="17.25" x14ac:dyDescent="0.25">
      <c r="A8" s="4" t="s">
        <v>11</v>
      </c>
      <c r="B8" s="5">
        <v>1121</v>
      </c>
      <c r="C8" s="6" t="s">
        <v>15</v>
      </c>
      <c r="D8" s="7">
        <v>3500</v>
      </c>
      <c r="F8" s="8"/>
    </row>
    <row r="9" spans="1:6" ht="17.25" x14ac:dyDescent="0.25">
      <c r="A9" s="4" t="s">
        <v>11</v>
      </c>
      <c r="B9" s="5">
        <v>1122</v>
      </c>
      <c r="C9" s="6" t="s">
        <v>16</v>
      </c>
      <c r="D9" s="7">
        <v>1500</v>
      </c>
    </row>
    <row r="10" spans="1:6" ht="17.25" x14ac:dyDescent="0.25">
      <c r="A10" s="4" t="s">
        <v>11</v>
      </c>
      <c r="B10" s="5">
        <v>1211</v>
      </c>
      <c r="C10" s="6" t="s">
        <v>17</v>
      </c>
      <c r="D10" s="7">
        <v>7000</v>
      </c>
    </row>
    <row r="11" spans="1:6" ht="17.25" x14ac:dyDescent="0.25">
      <c r="A11" s="4" t="s">
        <v>11</v>
      </c>
      <c r="B11" s="5">
        <v>1341</v>
      </c>
      <c r="C11" s="6" t="s">
        <v>18</v>
      </c>
      <c r="D11" s="7">
        <v>14</v>
      </c>
    </row>
    <row r="12" spans="1:6" ht="17.25" x14ac:dyDescent="0.25">
      <c r="A12" s="4" t="s">
        <v>11</v>
      </c>
      <c r="B12" s="5">
        <v>1342</v>
      </c>
      <c r="C12" s="6" t="s">
        <v>19</v>
      </c>
      <c r="D12" s="7">
        <v>90</v>
      </c>
    </row>
    <row r="13" spans="1:6" ht="17.25" x14ac:dyDescent="0.25">
      <c r="A13" s="4" t="s">
        <v>11</v>
      </c>
      <c r="B13" s="5">
        <v>1345</v>
      </c>
      <c r="C13" s="6" t="s">
        <v>20</v>
      </c>
      <c r="D13" s="7">
        <v>570</v>
      </c>
    </row>
    <row r="14" spans="1:6" ht="17.25" x14ac:dyDescent="0.25">
      <c r="A14" s="4" t="s">
        <v>11</v>
      </c>
      <c r="B14" s="5">
        <v>1361</v>
      </c>
      <c r="C14" s="6" t="s">
        <v>21</v>
      </c>
      <c r="D14" s="7">
        <v>7</v>
      </c>
    </row>
    <row r="15" spans="1:6" ht="17.25" x14ac:dyDescent="0.25">
      <c r="A15" s="4" t="s">
        <v>11</v>
      </c>
      <c r="B15" s="5">
        <v>1386</v>
      </c>
      <c r="C15" s="6" t="s">
        <v>22</v>
      </c>
      <c r="D15" s="7">
        <v>90</v>
      </c>
    </row>
    <row r="16" spans="1:6" ht="17.25" x14ac:dyDescent="0.25">
      <c r="A16" s="4" t="s">
        <v>11</v>
      </c>
      <c r="B16" s="5">
        <v>1387</v>
      </c>
      <c r="C16" s="6" t="s">
        <v>23</v>
      </c>
      <c r="D16" s="7">
        <v>50</v>
      </c>
    </row>
    <row r="17" spans="1:6" ht="17.25" x14ac:dyDescent="0.25">
      <c r="A17" s="4" t="s">
        <v>11</v>
      </c>
      <c r="B17" s="5">
        <v>1511</v>
      </c>
      <c r="C17" s="6" t="s">
        <v>24</v>
      </c>
      <c r="D17" s="7">
        <v>1600</v>
      </c>
    </row>
    <row r="18" spans="1:6" ht="17.25" x14ac:dyDescent="0.25">
      <c r="A18" s="9" t="s">
        <v>25</v>
      </c>
      <c r="B18" s="10"/>
      <c r="C18" s="11"/>
      <c r="D18" s="12">
        <f>SUM(D5:D17)</f>
        <v>17721</v>
      </c>
    </row>
    <row r="19" spans="1:6" ht="17.25" x14ac:dyDescent="0.25">
      <c r="A19" s="101" t="s">
        <v>26</v>
      </c>
      <c r="B19" s="102"/>
      <c r="C19" s="102"/>
      <c r="D19" s="103"/>
    </row>
    <row r="20" spans="1:6" ht="17.25" x14ac:dyDescent="0.25">
      <c r="A20" s="13" t="s">
        <v>27</v>
      </c>
      <c r="B20" s="5">
        <v>4112</v>
      </c>
      <c r="C20" s="14" t="s">
        <v>28</v>
      </c>
      <c r="D20" s="15">
        <v>180</v>
      </c>
    </row>
    <row r="21" spans="1:6" ht="17.25" x14ac:dyDescent="0.25">
      <c r="A21" s="13" t="s">
        <v>29</v>
      </c>
      <c r="B21" s="16">
        <v>4116</v>
      </c>
      <c r="C21" s="17" t="s">
        <v>30</v>
      </c>
      <c r="D21" s="18">
        <v>0</v>
      </c>
    </row>
    <row r="22" spans="1:6" ht="17.25" x14ac:dyDescent="0.25">
      <c r="A22" s="13" t="s">
        <v>11</v>
      </c>
      <c r="B22" s="5">
        <v>4121</v>
      </c>
      <c r="C22" s="14" t="s">
        <v>31</v>
      </c>
      <c r="D22" s="15">
        <v>0</v>
      </c>
      <c r="F22" s="8"/>
    </row>
    <row r="23" spans="1:6" ht="17.25" x14ac:dyDescent="0.25">
      <c r="A23" s="13" t="s">
        <v>11</v>
      </c>
      <c r="B23" s="5">
        <v>4122</v>
      </c>
      <c r="C23" s="14" t="s">
        <v>32</v>
      </c>
      <c r="D23" s="15">
        <v>0</v>
      </c>
    </row>
    <row r="24" spans="1:6" ht="17.25" x14ac:dyDescent="0.25">
      <c r="A24" s="13" t="s">
        <v>11</v>
      </c>
      <c r="B24" s="5">
        <v>4131</v>
      </c>
      <c r="C24" s="14" t="s">
        <v>33</v>
      </c>
      <c r="D24" s="15">
        <v>0</v>
      </c>
    </row>
    <row r="25" spans="1:6" ht="17.25" x14ac:dyDescent="0.25">
      <c r="A25" s="13" t="s">
        <v>11</v>
      </c>
      <c r="B25" s="5">
        <v>4153</v>
      </c>
      <c r="C25" s="14" t="s">
        <v>34</v>
      </c>
      <c r="D25" s="15">
        <v>0</v>
      </c>
    </row>
    <row r="26" spans="1:6" ht="17.25" x14ac:dyDescent="0.25">
      <c r="A26" s="13" t="s">
        <v>11</v>
      </c>
      <c r="B26" s="5">
        <v>4233</v>
      </c>
      <c r="C26" s="14" t="s">
        <v>35</v>
      </c>
      <c r="D26" s="15">
        <v>0</v>
      </c>
    </row>
    <row r="27" spans="1:6" ht="18.75" x14ac:dyDescent="0.3">
      <c r="A27" s="13" t="s">
        <v>36</v>
      </c>
      <c r="B27" s="5" t="s">
        <v>37</v>
      </c>
      <c r="C27" s="19" t="s">
        <v>38</v>
      </c>
      <c r="D27" s="15">
        <v>1700</v>
      </c>
    </row>
    <row r="28" spans="1:6" ht="17.25" x14ac:dyDescent="0.25">
      <c r="A28" s="104" t="s">
        <v>39</v>
      </c>
      <c r="B28" s="105"/>
      <c r="C28" s="106"/>
      <c r="D28" s="20">
        <f>SUM(D20:D27)</f>
        <v>1880</v>
      </c>
    </row>
    <row r="29" spans="1:6" ht="17.25" x14ac:dyDescent="0.25">
      <c r="A29" s="84" t="s">
        <v>40</v>
      </c>
      <c r="B29" s="85"/>
      <c r="C29" s="86"/>
      <c r="D29" s="21">
        <f>D28+D18</f>
        <v>19601</v>
      </c>
    </row>
    <row r="30" spans="1:6" ht="17.25" x14ac:dyDescent="0.25">
      <c r="A30" s="87"/>
      <c r="B30" s="88"/>
      <c r="C30" s="88"/>
      <c r="D30" s="89"/>
    </row>
    <row r="31" spans="1:6" ht="17.25" x14ac:dyDescent="0.25">
      <c r="A31" s="22" t="s">
        <v>41</v>
      </c>
      <c r="B31" s="23"/>
      <c r="C31" s="24"/>
      <c r="D31" s="25"/>
    </row>
    <row r="32" spans="1:6" ht="17.25" x14ac:dyDescent="0.25">
      <c r="A32" s="13" t="s">
        <v>42</v>
      </c>
      <c r="B32" s="5" t="s">
        <v>43</v>
      </c>
      <c r="C32" s="14" t="s">
        <v>44</v>
      </c>
      <c r="D32" s="15">
        <v>4000</v>
      </c>
    </row>
    <row r="33" spans="1:6" ht="17.25" x14ac:dyDescent="0.25">
      <c r="A33" s="13" t="s">
        <v>45</v>
      </c>
      <c r="B33" s="5" t="s">
        <v>43</v>
      </c>
      <c r="C33" s="14" t="s">
        <v>46</v>
      </c>
      <c r="D33" s="15">
        <v>2</v>
      </c>
    </row>
    <row r="34" spans="1:6" ht="17.25" x14ac:dyDescent="0.25">
      <c r="A34" s="13" t="s">
        <v>47</v>
      </c>
      <c r="B34" s="5" t="s">
        <v>43</v>
      </c>
      <c r="C34" s="14" t="s">
        <v>48</v>
      </c>
      <c r="D34" s="15">
        <v>0</v>
      </c>
    </row>
    <row r="35" spans="1:6" ht="17.25" x14ac:dyDescent="0.25">
      <c r="A35" s="13" t="s">
        <v>49</v>
      </c>
      <c r="B35" s="5" t="s">
        <v>43</v>
      </c>
      <c r="C35" s="14" t="s">
        <v>50</v>
      </c>
      <c r="D35" s="15">
        <v>0</v>
      </c>
    </row>
    <row r="36" spans="1:6" ht="17.25" x14ac:dyDescent="0.25">
      <c r="A36" s="13" t="s">
        <v>51</v>
      </c>
      <c r="B36" s="5" t="s">
        <v>43</v>
      </c>
      <c r="C36" s="14" t="s">
        <v>52</v>
      </c>
      <c r="D36" s="15">
        <v>350</v>
      </c>
    </row>
    <row r="37" spans="1:6" ht="17.25" x14ac:dyDescent="0.25">
      <c r="A37" s="13" t="s">
        <v>53</v>
      </c>
      <c r="B37" s="5" t="s">
        <v>43</v>
      </c>
      <c r="C37" s="14" t="s">
        <v>54</v>
      </c>
      <c r="D37" s="15">
        <v>140</v>
      </c>
      <c r="F37" s="8"/>
    </row>
    <row r="38" spans="1:6" ht="17.25" x14ac:dyDescent="0.25">
      <c r="A38" s="13" t="s">
        <v>55</v>
      </c>
      <c r="B38" s="5" t="s">
        <v>43</v>
      </c>
      <c r="C38" s="14" t="s">
        <v>56</v>
      </c>
      <c r="D38" s="15">
        <v>85</v>
      </c>
    </row>
    <row r="39" spans="1:6" ht="17.25" x14ac:dyDescent="0.25">
      <c r="A39" s="13" t="s">
        <v>57</v>
      </c>
      <c r="B39" s="5" t="s">
        <v>43</v>
      </c>
      <c r="C39" s="14" t="s">
        <v>58</v>
      </c>
      <c r="D39" s="15">
        <v>1200</v>
      </c>
    </row>
    <row r="40" spans="1:6" ht="17.25" x14ac:dyDescent="0.25">
      <c r="A40" s="13" t="s">
        <v>59</v>
      </c>
      <c r="B40" s="5" t="s">
        <v>43</v>
      </c>
      <c r="C40" s="14" t="s">
        <v>60</v>
      </c>
      <c r="D40" s="15">
        <v>42</v>
      </c>
    </row>
    <row r="41" spans="1:6" ht="17.25" x14ac:dyDescent="0.25">
      <c r="A41" s="13" t="s">
        <v>61</v>
      </c>
      <c r="B41" s="5" t="s">
        <v>43</v>
      </c>
      <c r="C41" s="14" t="s">
        <v>62</v>
      </c>
      <c r="D41" s="15">
        <v>20</v>
      </c>
    </row>
    <row r="42" spans="1:6" ht="17.25" x14ac:dyDescent="0.25">
      <c r="A42" s="13" t="s">
        <v>63</v>
      </c>
      <c r="B42" s="5" t="s">
        <v>43</v>
      </c>
      <c r="C42" s="14" t="s">
        <v>64</v>
      </c>
      <c r="D42" s="15">
        <v>500</v>
      </c>
    </row>
    <row r="43" spans="1:6" ht="17.25" x14ac:dyDescent="0.25">
      <c r="A43" s="13" t="s">
        <v>65</v>
      </c>
      <c r="B43" s="5" t="s">
        <v>43</v>
      </c>
      <c r="C43" s="14" t="s">
        <v>66</v>
      </c>
      <c r="D43" s="15">
        <v>100</v>
      </c>
    </row>
    <row r="44" spans="1:6" ht="17.25" x14ac:dyDescent="0.25">
      <c r="A44" s="13" t="s">
        <v>67</v>
      </c>
      <c r="B44" s="5" t="s">
        <v>43</v>
      </c>
      <c r="C44" s="14" t="s">
        <v>68</v>
      </c>
      <c r="D44" s="15">
        <v>180</v>
      </c>
    </row>
    <row r="45" spans="1:6" ht="17.25" x14ac:dyDescent="0.25">
      <c r="A45" s="13" t="s">
        <v>69</v>
      </c>
      <c r="B45" s="5" t="s">
        <v>43</v>
      </c>
      <c r="C45" s="26" t="s">
        <v>70</v>
      </c>
      <c r="D45" s="15">
        <v>6</v>
      </c>
    </row>
    <row r="46" spans="1:6" ht="17.25" x14ac:dyDescent="0.25">
      <c r="A46" s="13" t="s">
        <v>71</v>
      </c>
      <c r="B46" s="5" t="s">
        <v>43</v>
      </c>
      <c r="C46" s="14" t="s">
        <v>72</v>
      </c>
      <c r="D46" s="15">
        <v>2000</v>
      </c>
    </row>
    <row r="47" spans="1:6" ht="17.25" x14ac:dyDescent="0.25">
      <c r="A47" s="90" t="s">
        <v>73</v>
      </c>
      <c r="B47" s="91"/>
      <c r="C47" s="92"/>
      <c r="D47" s="21">
        <f>SUM(D32:D46)</f>
        <v>8625</v>
      </c>
    </row>
    <row r="48" spans="1:6" x14ac:dyDescent="0.25">
      <c r="A48" s="27"/>
      <c r="B48" s="28"/>
      <c r="C48" s="29"/>
      <c r="D48" s="30"/>
    </row>
    <row r="49" spans="1:4" ht="19.5" thickBot="1" x14ac:dyDescent="0.3">
      <c r="A49" s="93" t="s">
        <v>74</v>
      </c>
      <c r="B49" s="94"/>
      <c r="C49" s="95"/>
      <c r="D49" s="31">
        <f>D47+D29</f>
        <v>28226</v>
      </c>
    </row>
  </sheetData>
  <mergeCells count="9">
    <mergeCell ref="A29:C29"/>
    <mergeCell ref="A30:D30"/>
    <mergeCell ref="A47:C47"/>
    <mergeCell ref="A49:C49"/>
    <mergeCell ref="A1:D1"/>
    <mergeCell ref="A2:D2"/>
    <mergeCell ref="A4:D4"/>
    <mergeCell ref="A19:D19"/>
    <mergeCell ref="A28:C2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E16E-38E0-4E16-A473-15847E2F764A}">
  <dimension ref="A1:E46"/>
  <sheetViews>
    <sheetView topLeftCell="A25" workbookViewId="0">
      <selection activeCell="C52" sqref="C52"/>
    </sheetView>
  </sheetViews>
  <sheetFormatPr defaultRowHeight="15" x14ac:dyDescent="0.25"/>
  <cols>
    <col min="3" max="3" width="48.85546875" customWidth="1"/>
    <col min="4" max="4" width="15.140625" customWidth="1"/>
    <col min="5" max="5" width="10" bestFit="1" customWidth="1"/>
  </cols>
  <sheetData>
    <row r="1" spans="1:4" ht="18.75" x14ac:dyDescent="0.25">
      <c r="A1" s="107" t="s">
        <v>5</v>
      </c>
      <c r="B1" s="107"/>
      <c r="C1" s="107"/>
      <c r="D1" s="107"/>
    </row>
    <row r="2" spans="1:4" ht="16.5" thickBot="1" x14ac:dyDescent="0.3">
      <c r="A2" s="32" t="s">
        <v>7</v>
      </c>
      <c r="B2" s="33" t="s">
        <v>8</v>
      </c>
      <c r="C2" s="34" t="s">
        <v>2</v>
      </c>
      <c r="D2" s="35" t="s">
        <v>1</v>
      </c>
    </row>
    <row r="3" spans="1:4" ht="16.5" thickTop="1" x14ac:dyDescent="0.25">
      <c r="A3" s="36" t="s">
        <v>75</v>
      </c>
      <c r="B3" s="36" t="s">
        <v>76</v>
      </c>
      <c r="C3" s="37" t="s">
        <v>77</v>
      </c>
      <c r="D3" s="38">
        <v>100</v>
      </c>
    </row>
    <row r="4" spans="1:4" ht="15.75" x14ac:dyDescent="0.25">
      <c r="A4" s="36" t="s">
        <v>42</v>
      </c>
      <c r="B4" s="36" t="s">
        <v>76</v>
      </c>
      <c r="C4" s="37" t="s">
        <v>78</v>
      </c>
      <c r="D4" s="39">
        <v>2000</v>
      </c>
    </row>
    <row r="5" spans="1:4" ht="15.75" x14ac:dyDescent="0.25">
      <c r="A5" s="36" t="s">
        <v>79</v>
      </c>
      <c r="B5" s="36" t="s">
        <v>76</v>
      </c>
      <c r="C5" s="37" t="s">
        <v>80</v>
      </c>
      <c r="D5" s="39">
        <v>250</v>
      </c>
    </row>
    <row r="6" spans="1:4" ht="15.75" x14ac:dyDescent="0.25">
      <c r="A6" s="36" t="s">
        <v>81</v>
      </c>
      <c r="B6" s="36" t="s">
        <v>76</v>
      </c>
      <c r="C6" s="37" t="s">
        <v>82</v>
      </c>
      <c r="D6" s="39">
        <v>2</v>
      </c>
    </row>
    <row r="7" spans="1:4" ht="15.75" x14ac:dyDescent="0.25">
      <c r="A7" s="36" t="s">
        <v>83</v>
      </c>
      <c r="B7" s="36" t="s">
        <v>76</v>
      </c>
      <c r="C7" s="37" t="s">
        <v>84</v>
      </c>
      <c r="D7" s="39">
        <v>200</v>
      </c>
    </row>
    <row r="8" spans="1:4" ht="15.75" x14ac:dyDescent="0.25">
      <c r="A8" s="40" t="s">
        <v>85</v>
      </c>
      <c r="B8" s="40" t="s">
        <v>86</v>
      </c>
      <c r="C8" s="41" t="s">
        <v>87</v>
      </c>
      <c r="D8" s="42">
        <v>1800</v>
      </c>
    </row>
    <row r="9" spans="1:4" ht="15.75" x14ac:dyDescent="0.25">
      <c r="A9" s="40" t="s">
        <v>47</v>
      </c>
      <c r="B9" s="40" t="s">
        <v>86</v>
      </c>
      <c r="C9" s="41" t="s">
        <v>88</v>
      </c>
      <c r="D9" s="42">
        <v>1100</v>
      </c>
    </row>
    <row r="10" spans="1:4" ht="15.75" x14ac:dyDescent="0.25">
      <c r="A10" s="36" t="s">
        <v>47</v>
      </c>
      <c r="B10" s="36" t="s">
        <v>76</v>
      </c>
      <c r="C10" s="37" t="s">
        <v>48</v>
      </c>
      <c r="D10" s="39">
        <v>4000</v>
      </c>
    </row>
    <row r="11" spans="1:4" ht="15.75" x14ac:dyDescent="0.25">
      <c r="A11" s="36" t="s">
        <v>89</v>
      </c>
      <c r="B11" s="36" t="s">
        <v>76</v>
      </c>
      <c r="C11" s="37" t="s">
        <v>90</v>
      </c>
      <c r="D11" s="39">
        <v>37.369999999999997</v>
      </c>
    </row>
    <row r="12" spans="1:4" ht="15.75" x14ac:dyDescent="0.25">
      <c r="A12" s="36" t="s">
        <v>91</v>
      </c>
      <c r="B12" s="36" t="s">
        <v>76</v>
      </c>
      <c r="C12" s="37" t="s">
        <v>92</v>
      </c>
      <c r="D12" s="39">
        <v>1000</v>
      </c>
    </row>
    <row r="13" spans="1:4" ht="15.75" x14ac:dyDescent="0.25">
      <c r="A13" s="40" t="s">
        <v>51</v>
      </c>
      <c r="B13" s="40" t="s">
        <v>86</v>
      </c>
      <c r="C13" s="41" t="s">
        <v>93</v>
      </c>
      <c r="D13" s="42">
        <v>1000</v>
      </c>
    </row>
    <row r="14" spans="1:4" ht="15.75" x14ac:dyDescent="0.25">
      <c r="A14" s="36" t="s">
        <v>53</v>
      </c>
      <c r="B14" s="36" t="s">
        <v>76</v>
      </c>
      <c r="C14" s="37" t="s">
        <v>94</v>
      </c>
      <c r="D14" s="39">
        <v>600</v>
      </c>
    </row>
    <row r="15" spans="1:4" ht="15.75" x14ac:dyDescent="0.25">
      <c r="A15" s="40" t="s">
        <v>53</v>
      </c>
      <c r="B15" s="40" t="s">
        <v>86</v>
      </c>
      <c r="C15" s="41" t="s">
        <v>95</v>
      </c>
      <c r="D15" s="42">
        <v>1500</v>
      </c>
    </row>
    <row r="16" spans="1:4" ht="15.75" x14ac:dyDescent="0.25">
      <c r="A16" s="36" t="s">
        <v>55</v>
      </c>
      <c r="B16" s="36" t="s">
        <v>76</v>
      </c>
      <c r="C16" s="37" t="s">
        <v>56</v>
      </c>
      <c r="D16" s="39">
        <v>75</v>
      </c>
    </row>
    <row r="17" spans="1:4" ht="15.75" x14ac:dyDescent="0.25">
      <c r="A17" s="36" t="s">
        <v>96</v>
      </c>
      <c r="B17" s="36" t="s">
        <v>76</v>
      </c>
      <c r="C17" s="43" t="s">
        <v>97</v>
      </c>
      <c r="D17" s="39">
        <v>1375</v>
      </c>
    </row>
    <row r="18" spans="1:4" ht="15.75" x14ac:dyDescent="0.25">
      <c r="A18" s="36" t="s">
        <v>98</v>
      </c>
      <c r="B18" s="36" t="s">
        <v>76</v>
      </c>
      <c r="C18" s="37" t="s">
        <v>99</v>
      </c>
      <c r="D18" s="39">
        <v>15</v>
      </c>
    </row>
    <row r="19" spans="1:4" ht="15.75" x14ac:dyDescent="0.25">
      <c r="A19" s="36" t="s">
        <v>100</v>
      </c>
      <c r="B19" s="36" t="s">
        <v>76</v>
      </c>
      <c r="C19" s="37" t="s">
        <v>101</v>
      </c>
      <c r="D19" s="39">
        <v>10</v>
      </c>
    </row>
    <row r="20" spans="1:4" ht="15.75" x14ac:dyDescent="0.25">
      <c r="A20" s="36" t="s">
        <v>102</v>
      </c>
      <c r="B20" s="36" t="s">
        <v>76</v>
      </c>
      <c r="C20" s="37" t="s">
        <v>103</v>
      </c>
      <c r="D20" s="39">
        <v>25</v>
      </c>
    </row>
    <row r="21" spans="1:4" ht="15.75" x14ac:dyDescent="0.25">
      <c r="A21" s="36" t="s">
        <v>104</v>
      </c>
      <c r="B21" s="36" t="s">
        <v>76</v>
      </c>
      <c r="C21" s="37" t="s">
        <v>105</v>
      </c>
      <c r="D21" s="39">
        <v>85</v>
      </c>
    </row>
    <row r="22" spans="1:4" ht="15.75" x14ac:dyDescent="0.25">
      <c r="A22" s="36" t="s">
        <v>106</v>
      </c>
      <c r="B22" s="36" t="s">
        <v>76</v>
      </c>
      <c r="C22" s="37" t="s">
        <v>107</v>
      </c>
      <c r="D22" s="39">
        <v>1000</v>
      </c>
    </row>
    <row r="23" spans="1:4" ht="15.75" x14ac:dyDescent="0.25">
      <c r="A23" s="36" t="s">
        <v>108</v>
      </c>
      <c r="B23" s="36" t="s">
        <v>76</v>
      </c>
      <c r="C23" s="37" t="s">
        <v>109</v>
      </c>
      <c r="D23" s="39">
        <v>400</v>
      </c>
    </row>
    <row r="24" spans="1:4" ht="15.75" x14ac:dyDescent="0.25">
      <c r="A24" s="36" t="s">
        <v>61</v>
      </c>
      <c r="B24" s="36" t="s">
        <v>76</v>
      </c>
      <c r="C24" s="37" t="s">
        <v>110</v>
      </c>
      <c r="D24" s="39">
        <v>3</v>
      </c>
    </row>
    <row r="25" spans="1:4" ht="15.75" x14ac:dyDescent="0.25">
      <c r="A25" s="36" t="s">
        <v>111</v>
      </c>
      <c r="B25" s="36" t="s">
        <v>76</v>
      </c>
      <c r="C25" s="37" t="s">
        <v>112</v>
      </c>
      <c r="D25" s="39">
        <v>700</v>
      </c>
    </row>
    <row r="26" spans="1:4" ht="15.75" x14ac:dyDescent="0.25">
      <c r="A26" s="44" t="s">
        <v>63</v>
      </c>
      <c r="B26" s="44" t="s">
        <v>86</v>
      </c>
      <c r="C26" s="41" t="s">
        <v>113</v>
      </c>
      <c r="D26" s="42">
        <v>9000</v>
      </c>
    </row>
    <row r="27" spans="1:4" ht="15.75" x14ac:dyDescent="0.25">
      <c r="A27" s="36" t="s">
        <v>114</v>
      </c>
      <c r="B27" s="36" t="s">
        <v>76</v>
      </c>
      <c r="C27" s="37" t="s">
        <v>115</v>
      </c>
      <c r="D27" s="39">
        <v>100</v>
      </c>
    </row>
    <row r="28" spans="1:4" ht="15.75" x14ac:dyDescent="0.25">
      <c r="A28" s="36" t="s">
        <v>116</v>
      </c>
      <c r="B28" s="36" t="s">
        <v>76</v>
      </c>
      <c r="C28" s="37" t="s">
        <v>117</v>
      </c>
      <c r="D28" s="39">
        <v>900</v>
      </c>
    </row>
    <row r="29" spans="1:4" ht="15.75" x14ac:dyDescent="0.25">
      <c r="A29" s="36" t="s">
        <v>118</v>
      </c>
      <c r="B29" s="36" t="s">
        <v>76</v>
      </c>
      <c r="C29" s="37" t="s">
        <v>119</v>
      </c>
      <c r="D29" s="39">
        <v>400</v>
      </c>
    </row>
    <row r="30" spans="1:4" ht="15.75" x14ac:dyDescent="0.25">
      <c r="A30" s="36" t="s">
        <v>120</v>
      </c>
      <c r="B30" s="36" t="s">
        <v>76</v>
      </c>
      <c r="C30" s="37" t="s">
        <v>121</v>
      </c>
      <c r="D30" s="39">
        <v>70</v>
      </c>
    </row>
    <row r="31" spans="1:4" ht="15.75" x14ac:dyDescent="0.25">
      <c r="A31" s="36" t="s">
        <v>122</v>
      </c>
      <c r="B31" s="36" t="s">
        <v>76</v>
      </c>
      <c r="C31" s="37" t="s">
        <v>123</v>
      </c>
      <c r="D31" s="39">
        <v>750</v>
      </c>
    </row>
    <row r="32" spans="1:4" ht="15.75" x14ac:dyDescent="0.25">
      <c r="A32" s="36" t="s">
        <v>124</v>
      </c>
      <c r="B32" s="36" t="s">
        <v>76</v>
      </c>
      <c r="C32" s="37" t="s">
        <v>125</v>
      </c>
      <c r="D32" s="39">
        <v>6</v>
      </c>
    </row>
    <row r="33" spans="1:5" ht="15.75" x14ac:dyDescent="0.25">
      <c r="A33" s="36" t="s">
        <v>126</v>
      </c>
      <c r="B33" s="36" t="s">
        <v>76</v>
      </c>
      <c r="C33" s="37" t="s">
        <v>127</v>
      </c>
      <c r="D33" s="39">
        <v>50</v>
      </c>
    </row>
    <row r="34" spans="1:5" ht="15.75" x14ac:dyDescent="0.25">
      <c r="A34" s="36" t="s">
        <v>128</v>
      </c>
      <c r="B34" s="36" t="s">
        <v>76</v>
      </c>
      <c r="C34" s="37" t="s">
        <v>129</v>
      </c>
      <c r="D34" s="39">
        <v>100</v>
      </c>
    </row>
    <row r="35" spans="1:5" ht="15.75" x14ac:dyDescent="0.25">
      <c r="A35" s="36" t="s">
        <v>130</v>
      </c>
      <c r="B35" s="36" t="s">
        <v>76</v>
      </c>
      <c r="C35" s="37" t="s">
        <v>131</v>
      </c>
      <c r="D35" s="39">
        <v>100</v>
      </c>
    </row>
    <row r="36" spans="1:5" ht="15.75" x14ac:dyDescent="0.25">
      <c r="A36" s="36" t="s">
        <v>132</v>
      </c>
      <c r="B36" s="36" t="s">
        <v>76</v>
      </c>
      <c r="C36" s="37" t="s">
        <v>133</v>
      </c>
      <c r="D36" s="39">
        <v>1350</v>
      </c>
    </row>
    <row r="37" spans="1:5" ht="15.75" x14ac:dyDescent="0.25">
      <c r="A37" s="36" t="s">
        <v>134</v>
      </c>
      <c r="B37" s="36" t="s">
        <v>76</v>
      </c>
      <c r="C37" s="37" t="s">
        <v>135</v>
      </c>
      <c r="D37" s="39">
        <v>1800</v>
      </c>
    </row>
    <row r="38" spans="1:5" ht="15.75" x14ac:dyDescent="0.25">
      <c r="A38" s="36" t="s">
        <v>136</v>
      </c>
      <c r="B38" s="36" t="s">
        <v>76</v>
      </c>
      <c r="C38" s="37" t="s">
        <v>137</v>
      </c>
      <c r="D38" s="39">
        <v>10</v>
      </c>
    </row>
    <row r="39" spans="1:5" ht="15.75" x14ac:dyDescent="0.25">
      <c r="A39" s="36" t="s">
        <v>138</v>
      </c>
      <c r="B39" s="36" t="s">
        <v>76</v>
      </c>
      <c r="C39" s="37" t="s">
        <v>139</v>
      </c>
      <c r="D39" s="39">
        <v>120</v>
      </c>
    </row>
    <row r="40" spans="1:5" ht="15.75" x14ac:dyDescent="0.25">
      <c r="A40" s="36" t="s">
        <v>36</v>
      </c>
      <c r="B40" s="36" t="s">
        <v>76</v>
      </c>
      <c r="C40" s="37" t="s">
        <v>140</v>
      </c>
      <c r="D40" s="39">
        <v>1700</v>
      </c>
    </row>
    <row r="41" spans="1:5" ht="15.75" x14ac:dyDescent="0.25">
      <c r="A41" s="36" t="s">
        <v>141</v>
      </c>
      <c r="B41" s="36" t="s">
        <v>76</v>
      </c>
      <c r="C41" s="37" t="s">
        <v>142</v>
      </c>
      <c r="D41" s="39">
        <v>2500</v>
      </c>
    </row>
    <row r="42" spans="1:5" ht="15.75" x14ac:dyDescent="0.25">
      <c r="A42" s="36" t="s">
        <v>143</v>
      </c>
      <c r="B42" s="36" t="s">
        <v>76</v>
      </c>
      <c r="C42" s="37" t="s">
        <v>144</v>
      </c>
      <c r="D42" s="45">
        <v>46.87</v>
      </c>
    </row>
    <row r="43" spans="1:5" ht="15.75" x14ac:dyDescent="0.25">
      <c r="A43" s="36" t="s">
        <v>145</v>
      </c>
      <c r="B43" s="36" t="s">
        <v>76</v>
      </c>
      <c r="C43" s="37" t="s">
        <v>146</v>
      </c>
      <c r="D43" s="39">
        <v>10</v>
      </c>
    </row>
    <row r="44" spans="1:5" ht="19.5" x14ac:dyDescent="0.3">
      <c r="A44" s="108" t="s">
        <v>3</v>
      </c>
      <c r="B44" s="109"/>
      <c r="C44" s="110"/>
      <c r="D44" s="46">
        <f>SUM(D3:D43)</f>
        <v>36290.240000000005</v>
      </c>
      <c r="E44" s="83"/>
    </row>
    <row r="45" spans="1:5" ht="18.75" x14ac:dyDescent="0.3">
      <c r="A45" s="47" t="s">
        <v>147</v>
      </c>
      <c r="B45" s="48" t="s">
        <v>76</v>
      </c>
      <c r="C45" s="49" t="s">
        <v>148</v>
      </c>
      <c r="D45" s="50">
        <f>D3+D4+D5+D6+D7+D10+D11+D12+D14+D16+D17+D18+D19+D20+D21+D22+D23+D24+D25+D27+D28+D29+D30+D31+D32+D33+D34+D35+D36+D37+D38+D39+D40+D41+D42+D43</f>
        <v>21890.239999999998</v>
      </c>
      <c r="E45" s="83"/>
    </row>
    <row r="46" spans="1:5" ht="18.75" x14ac:dyDescent="0.3">
      <c r="A46" s="51"/>
      <c r="B46" s="51" t="s">
        <v>86</v>
      </c>
      <c r="C46" s="52" t="s">
        <v>149</v>
      </c>
      <c r="D46" s="53">
        <f>D8+D9+D13+D15+D26</f>
        <v>14400</v>
      </c>
      <c r="E46" s="8"/>
    </row>
  </sheetData>
  <mergeCells count="2">
    <mergeCell ref="A1:D1"/>
    <mergeCell ref="A44:C4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AFAE-9668-4A68-A2A9-B203D3A7B435}">
  <dimension ref="A1:I26"/>
  <sheetViews>
    <sheetView tabSelected="1" topLeftCell="A2" workbookViewId="0">
      <selection activeCell="N13" sqref="N13"/>
    </sheetView>
  </sheetViews>
  <sheetFormatPr defaultRowHeight="15" x14ac:dyDescent="0.25"/>
  <cols>
    <col min="1" max="1" width="30.85546875" customWidth="1"/>
    <col min="2" max="2" width="18.5703125" customWidth="1"/>
    <col min="3" max="3" width="16" customWidth="1"/>
    <col min="4" max="4" width="18.28515625" customWidth="1"/>
    <col min="5" max="5" width="20.5703125" customWidth="1"/>
    <col min="6" max="6" width="9.42578125" bestFit="1" customWidth="1"/>
    <col min="9" max="9" width="9.7109375" bestFit="1" customWidth="1"/>
    <col min="15" max="15" width="9.7109375" bestFit="1" customWidth="1"/>
  </cols>
  <sheetData>
    <row r="1" spans="1:9" ht="15" hidden="1" customHeight="1" x14ac:dyDescent="0.25">
      <c r="A1" s="111" t="s">
        <v>150</v>
      </c>
      <c r="B1" s="111"/>
      <c r="C1" s="111"/>
      <c r="D1" s="111"/>
      <c r="E1" s="111"/>
      <c r="F1" s="54"/>
    </row>
    <row r="2" spans="1:9" ht="54.75" customHeight="1" x14ac:dyDescent="0.25">
      <c r="A2" s="111"/>
      <c r="B2" s="111"/>
      <c r="C2" s="111"/>
      <c r="D2" s="111"/>
      <c r="E2" s="111"/>
      <c r="F2" s="54"/>
    </row>
    <row r="3" spans="1:9" ht="86.25" customHeight="1" x14ac:dyDescent="0.25">
      <c r="A3" s="55" t="s">
        <v>151</v>
      </c>
      <c r="B3" s="56" t="s">
        <v>152</v>
      </c>
      <c r="C3" s="56" t="s">
        <v>153</v>
      </c>
      <c r="D3" s="56" t="s">
        <v>154</v>
      </c>
      <c r="E3" s="57" t="s">
        <v>155</v>
      </c>
      <c r="F3" s="54"/>
    </row>
    <row r="4" spans="1:9" ht="15.75" x14ac:dyDescent="0.25">
      <c r="A4" s="58" t="s">
        <v>156</v>
      </c>
      <c r="B4" s="59">
        <v>19630.367569999999</v>
      </c>
      <c r="C4" s="59">
        <v>16965</v>
      </c>
      <c r="D4" s="59">
        <v>16680.318220000001</v>
      </c>
      <c r="E4" s="60">
        <v>17721</v>
      </c>
      <c r="F4" s="54"/>
    </row>
    <row r="5" spans="1:9" ht="15.75" x14ac:dyDescent="0.25">
      <c r="A5" s="58" t="s">
        <v>157</v>
      </c>
      <c r="B5" s="59">
        <v>12439.644979999999</v>
      </c>
      <c r="C5" s="59">
        <v>11250</v>
      </c>
      <c r="D5" s="59">
        <v>7049.4367300000004</v>
      </c>
      <c r="E5" s="60">
        <v>8625</v>
      </c>
      <c r="F5" s="54"/>
      <c r="G5" s="8"/>
    </row>
    <row r="6" spans="1:9" ht="15.75" x14ac:dyDescent="0.25">
      <c r="A6" s="61" t="s">
        <v>158</v>
      </c>
      <c r="B6" s="59">
        <v>441.1</v>
      </c>
      <c r="C6" s="59">
        <v>150</v>
      </c>
      <c r="D6" s="59">
        <v>169.33</v>
      </c>
      <c r="E6" s="60">
        <v>0</v>
      </c>
      <c r="F6" s="54"/>
    </row>
    <row r="7" spans="1:9" ht="15.75" x14ac:dyDescent="0.25">
      <c r="A7" s="61" t="s">
        <v>159</v>
      </c>
      <c r="B7" s="59">
        <v>15968.18917</v>
      </c>
      <c r="C7" s="59">
        <v>1613</v>
      </c>
      <c r="D7" s="59">
        <v>2592.0100000000002</v>
      </c>
      <c r="E7" s="60">
        <v>1880</v>
      </c>
      <c r="F7" s="54"/>
    </row>
    <row r="8" spans="1:9" ht="18.75" x14ac:dyDescent="0.3">
      <c r="A8" s="62" t="s">
        <v>160</v>
      </c>
      <c r="B8" s="63">
        <f>B4+B5+B6+B7</f>
        <v>48479.301719999996</v>
      </c>
      <c r="C8" s="63">
        <f>C4+C5+C6+C7</f>
        <v>29978</v>
      </c>
      <c r="D8" s="63">
        <f>D4+D5+D6+D7</f>
        <v>26491.094950000006</v>
      </c>
      <c r="E8" s="64">
        <f>E4+E5+E6+E7</f>
        <v>28226</v>
      </c>
      <c r="F8" s="65"/>
    </row>
    <row r="9" spans="1:9" ht="15.75" x14ac:dyDescent="0.25">
      <c r="A9" s="55" t="s">
        <v>2</v>
      </c>
      <c r="B9" s="66"/>
      <c r="C9" s="66"/>
      <c r="D9" s="66"/>
      <c r="E9" s="67"/>
      <c r="F9" s="54"/>
      <c r="I9" s="8"/>
    </row>
    <row r="10" spans="1:9" ht="15.75" x14ac:dyDescent="0.25">
      <c r="A10" s="68" t="s">
        <v>161</v>
      </c>
      <c r="B10" s="69">
        <v>31866.744719999999</v>
      </c>
      <c r="C10" s="69">
        <v>21698.59</v>
      </c>
      <c r="D10" s="69">
        <v>14241.47414</v>
      </c>
      <c r="E10" s="60">
        <v>21890.240000000002</v>
      </c>
      <c r="F10" s="65"/>
    </row>
    <row r="11" spans="1:9" ht="15.75" x14ac:dyDescent="0.25">
      <c r="A11" s="68" t="s">
        <v>162</v>
      </c>
      <c r="B11" s="69">
        <v>8778.5856500000009</v>
      </c>
      <c r="C11" s="69">
        <v>26000</v>
      </c>
      <c r="D11" s="69">
        <v>9929.8605299999999</v>
      </c>
      <c r="E11" s="60">
        <v>14400</v>
      </c>
      <c r="F11" s="54"/>
    </row>
    <row r="12" spans="1:9" ht="18.75" x14ac:dyDescent="0.3">
      <c r="A12" s="62" t="s">
        <v>163</v>
      </c>
      <c r="B12" s="63">
        <f>B10+B11</f>
        <v>40645.330369999996</v>
      </c>
      <c r="C12" s="63">
        <f>C10+C11</f>
        <v>47698.59</v>
      </c>
      <c r="D12" s="63">
        <f>D10+D11</f>
        <v>24171.33467</v>
      </c>
      <c r="E12" s="64">
        <f>E10+E11</f>
        <v>36290.240000000005</v>
      </c>
      <c r="F12" s="65"/>
    </row>
    <row r="13" spans="1:9" ht="16.5" thickBot="1" x14ac:dyDescent="0.3">
      <c r="A13" s="70" t="s">
        <v>4</v>
      </c>
      <c r="B13" s="71">
        <f>B8-B12</f>
        <v>7833.9713499999998</v>
      </c>
      <c r="C13" s="71">
        <v>-17720.59</v>
      </c>
      <c r="D13" s="71">
        <f>D8-D12</f>
        <v>2319.7602800000059</v>
      </c>
      <c r="E13" s="72">
        <f>E8-E12</f>
        <v>-8064.2400000000052</v>
      </c>
      <c r="F13" s="65"/>
    </row>
    <row r="14" spans="1:9" x14ac:dyDescent="0.25">
      <c r="A14" s="54"/>
      <c r="B14" s="73"/>
      <c r="C14" s="54"/>
      <c r="D14" s="54"/>
      <c r="E14" s="54"/>
      <c r="F14" s="54"/>
      <c r="H14" s="8"/>
    </row>
    <row r="15" spans="1:9" ht="15.75" x14ac:dyDescent="0.25">
      <c r="A15" s="74" t="s">
        <v>172</v>
      </c>
      <c r="B15" s="75"/>
      <c r="C15" s="76"/>
      <c r="D15" s="76"/>
      <c r="E15" s="76"/>
      <c r="F15" s="65"/>
    </row>
    <row r="16" spans="1:9" x14ac:dyDescent="0.25">
      <c r="B16" s="77"/>
      <c r="D16" s="54"/>
      <c r="E16" s="54"/>
      <c r="F16" s="65"/>
    </row>
    <row r="17" spans="1:6" x14ac:dyDescent="0.25">
      <c r="A17" s="78" t="s">
        <v>164</v>
      </c>
      <c r="B17" s="79"/>
      <c r="D17" s="54" t="s">
        <v>165</v>
      </c>
      <c r="E17" s="54"/>
      <c r="F17" s="54"/>
    </row>
    <row r="18" spans="1:6" x14ac:dyDescent="0.25">
      <c r="A18" s="78" t="s">
        <v>166</v>
      </c>
      <c r="B18" s="77"/>
      <c r="D18" s="54" t="s">
        <v>167</v>
      </c>
      <c r="E18" s="54"/>
      <c r="F18" s="54"/>
    </row>
    <row r="19" spans="1:6" x14ac:dyDescent="0.25">
      <c r="B19" s="77"/>
      <c r="D19" s="54"/>
      <c r="E19" s="54"/>
      <c r="F19" s="54"/>
    </row>
    <row r="20" spans="1:6" x14ac:dyDescent="0.25">
      <c r="B20" s="77"/>
      <c r="D20" s="54"/>
      <c r="E20" s="54"/>
      <c r="F20" s="54"/>
    </row>
    <row r="21" spans="1:6" x14ac:dyDescent="0.25">
      <c r="B21" s="77"/>
      <c r="D21" s="54" t="s">
        <v>168</v>
      </c>
      <c r="E21" s="54"/>
      <c r="F21" s="54"/>
    </row>
    <row r="22" spans="1:6" x14ac:dyDescent="0.25">
      <c r="B22" s="77"/>
      <c r="D22" s="54" t="s">
        <v>169</v>
      </c>
      <c r="E22" s="54"/>
      <c r="F22" s="54"/>
    </row>
    <row r="23" spans="1:6" ht="15.75" x14ac:dyDescent="0.25">
      <c r="A23" s="80"/>
      <c r="B23" s="73"/>
      <c r="C23" s="54"/>
      <c r="D23" s="54"/>
      <c r="E23" s="54"/>
      <c r="F23" s="54"/>
    </row>
    <row r="24" spans="1:6" x14ac:dyDescent="0.25">
      <c r="A24" t="s">
        <v>170</v>
      </c>
      <c r="B24" s="81"/>
      <c r="C24" s="81"/>
      <c r="D24" s="81"/>
      <c r="E24" s="81"/>
      <c r="F24" s="81"/>
    </row>
    <row r="25" spans="1:6" x14ac:dyDescent="0.25">
      <c r="A25" s="82" t="s">
        <v>171</v>
      </c>
      <c r="B25" s="73"/>
      <c r="C25" s="54"/>
      <c r="D25" s="54"/>
      <c r="E25" s="54"/>
      <c r="F25" s="54"/>
    </row>
    <row r="26" spans="1:6" x14ac:dyDescent="0.25">
      <c r="A26" s="54"/>
      <c r="B26" s="73"/>
      <c r="C26" s="54"/>
      <c r="D26" s="54"/>
      <c r="E26" s="54"/>
      <c r="F26" s="54"/>
    </row>
  </sheetData>
  <mergeCells count="1">
    <mergeCell ref="A1:E2"/>
  </mergeCells>
  <hyperlinks>
    <hyperlink ref="A25" r:id="rId1" xr:uid="{6E44E53B-CF6F-4E84-86E8-EFE5CB8DADA0}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Návrh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 Čachrov</dc:creator>
  <cp:lastModifiedBy>Účetní Čachrov</cp:lastModifiedBy>
  <cp:lastPrinted>2025-12-03T07:08:56Z</cp:lastPrinted>
  <dcterms:created xsi:type="dcterms:W3CDTF">2025-12-02T14:50:17Z</dcterms:created>
  <dcterms:modified xsi:type="dcterms:W3CDTF">2025-12-10T06:47:44Z</dcterms:modified>
</cp:coreProperties>
</file>